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220" windowHeight="8355" activeTab="1"/>
  </bookViews>
  <sheets>
    <sheet name="ОснПок ЭлЭн факт2015" sheetId="4" r:id="rId1"/>
    <sheet name="расх ЭлЭн факт2015" sheetId="3" r:id="rId2"/>
  </sheets>
  <externalReferences>
    <externalReference r:id="rId3"/>
    <externalReference r:id="rId4"/>
  </externalReferences>
  <definedNames>
    <definedName name="_xlnm.Print_Area" localSheetId="0">'ОснПок ЭлЭн факт2015'!$A$1:$D$21</definedName>
    <definedName name="_xlnm.Print_Area" localSheetId="1">'расх ЭлЭн факт2015'!$A$1:$C$21</definedName>
  </definedNames>
  <calcPr calcId="145621"/>
</workbook>
</file>

<file path=xl/calcChain.xml><?xml version="1.0" encoding="utf-8"?>
<calcChain xmlns="http://schemas.openxmlformats.org/spreadsheetml/2006/main">
  <c r="C17" i="3" l="1"/>
  <c r="C19" i="3" l="1"/>
  <c r="C16" i="3"/>
  <c r="C15" i="3"/>
  <c r="D12" i="4"/>
  <c r="C13" i="3" l="1"/>
  <c r="C12" i="3"/>
  <c r="C10" i="3"/>
  <c r="C14" i="3"/>
  <c r="C11" i="3"/>
  <c r="D18" i="4"/>
  <c r="D17" i="4"/>
  <c r="D15" i="4"/>
  <c r="D14" i="4"/>
  <c r="D13" i="4"/>
  <c r="D11" i="4"/>
  <c r="A17" i="4" l="1"/>
  <c r="A18" i="4" l="1"/>
  <c r="A19" i="4" s="1"/>
  <c r="A20" i="4" s="1"/>
  <c r="A21" i="4" s="1"/>
  <c r="D19" i="4" l="1"/>
  <c r="C20" i="3" s="1"/>
  <c r="C18" i="3" l="1"/>
  <c r="D20" i="4"/>
  <c r="D21" i="4"/>
</calcChain>
</file>

<file path=xl/sharedStrings.xml><?xml version="1.0" encoding="utf-8"?>
<sst xmlns="http://schemas.openxmlformats.org/spreadsheetml/2006/main" count="66" uniqueCount="53">
  <si>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</si>
  <si>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</si>
  <si>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</si>
  <si>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</si>
  <si>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</si>
  <si>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</si>
  <si>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</si>
  <si>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</si>
  <si>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</si>
  <si>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</si>
  <si>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</si>
  <si>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</si>
  <si>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</si>
  <si>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</si>
  <si>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</si>
  <si>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</si>
  <si>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</si>
  <si>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</si>
  <si>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</si>
  <si>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</si>
  <si>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</si>
  <si>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</si>
  <si>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</si>
  <si>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</si>
  <si>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</si>
  <si>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</si>
  <si>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</si>
  <si>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</si>
  <si>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</si>
  <si>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</si>
  <si>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</si>
  <si>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</si>
  <si>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</si>
  <si>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</si>
  <si>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</si>
  <si>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</si>
  <si>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</si>
  <si>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</si>
  <si>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</si>
  <si>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</si>
  <si>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</si>
  <si>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</si>
  <si>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</si>
  <si>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Валовая прибыль (убыток) от реализации электрической энергии
(п.5 - п.7)</t>
  </si>
  <si>
    <t>с.Перетычиха, с.Единка</t>
  </si>
  <si>
    <t>Необходимая валовая выручка от реализации электрической энергии</t>
  </si>
  <si>
    <t>Отчисления в страховые фонды</t>
  </si>
  <si>
    <t xml:space="preserve">  в сфере электроснабжения за 2015 год</t>
  </si>
  <si>
    <t>Факт 2015 г.</t>
  </si>
  <si>
    <t>Структура основных производственных расходов
КГУП "Примтеплоэнерго" за 2015 год 
 в сфере электроснабжения</t>
  </si>
  <si>
    <t>Факт за 2015 г.</t>
  </si>
  <si>
    <t>7</t>
  </si>
  <si>
    <t>Внутрихозяйственный оборот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</si>
</sst>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5" fontId="2" fillId="2" borderId="0" xfId="2" applyNumberFormat="1" applyFont="1" applyFill="1"/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164" fontId="2" fillId="0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43" fontId="8" fillId="2" borderId="0" xfId="0" applyNumberFormat="1" applyFont="1" applyFill="1"/>
    <xf numFmtId="0" fontId="4" fillId="2" borderId="4" xfId="2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vertical="center"/>
    </xf>
    <xf numFmtId="0" fontId="4" fillId="0" borderId="5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15/&#1054;&#1058;&#1063;&#1045;&#1058;%202015/&#1054;&#1090;&#1095;&#1077;&#1090;%20&#1069;&#1083;&#1069;&#108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15/&#1069;&#1082;&#1041;&#1076;&#1078;%202015/&#1054;&#1090;&#1095;&#1077;&#1090;%20&#1069;&#1041;%202015/&#1054;&#1090;&#1095;&#1077;&#1090;%20&#1069;&#1041;%20&#1069;&#1083;&#1069;&#1085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для ДепТарифов)"/>
      <sheetName val="сводФИЛ"/>
      <sheetName val="СВОД"/>
      <sheetName val="ПртФ"/>
      <sheetName val="ЛсзФ"/>
      <sheetName val="ДнгФ"/>
      <sheetName val="Трн"/>
      <sheetName val="Амгу"/>
      <sheetName val="МКема"/>
      <sheetName val="Макс"/>
      <sheetName val="УстьС"/>
      <sheetName val="Светл"/>
      <sheetName val="ПеретычихаЕд"/>
      <sheetName val="Самарга"/>
      <sheetName val="Агзу"/>
      <sheetName val="свод ПОСЕЛЕНИЯ"/>
      <sheetName val="свод ПОСЕЛЕНИЯ (2)"/>
      <sheetName val="ДКут+Дерсу"/>
      <sheetName val="ДКут"/>
      <sheetName val="Дер"/>
      <sheetName val="Лим"/>
      <sheetName val="Мет"/>
      <sheetName val="МартПол"/>
      <sheetName val="Пол"/>
      <sheetName val="Поляны"/>
      <sheetName val="резер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X9">
            <v>365.04</v>
          </cell>
        </row>
        <row r="12">
          <cell r="X12">
            <v>351.12</v>
          </cell>
        </row>
        <row r="19">
          <cell r="X19">
            <v>305.41999999999996</v>
          </cell>
        </row>
        <row r="20">
          <cell r="X20">
            <v>266.77499999999998</v>
          </cell>
        </row>
        <row r="65">
          <cell r="X65">
            <v>4614.8018599999996</v>
          </cell>
        </row>
        <row r="71">
          <cell r="X71">
            <v>224.98234000000002</v>
          </cell>
        </row>
        <row r="102">
          <cell r="X102">
            <v>171.94224</v>
          </cell>
        </row>
        <row r="103">
          <cell r="X103">
            <v>431.52620000000002</v>
          </cell>
        </row>
        <row r="112">
          <cell r="X112">
            <v>2935.6178799999998</v>
          </cell>
        </row>
        <row r="116">
          <cell r="X116">
            <v>909.02173000000016</v>
          </cell>
        </row>
        <row r="120">
          <cell r="X120">
            <v>1470.85403</v>
          </cell>
        </row>
        <row r="121">
          <cell r="X121">
            <v>8.7930500000000009</v>
          </cell>
        </row>
        <row r="151">
          <cell r="X151">
            <v>52.603870000000001</v>
          </cell>
        </row>
        <row r="152">
          <cell r="X152">
            <v>0.66122999999999998</v>
          </cell>
        </row>
        <row r="213">
          <cell r="X213">
            <v>5.1068800000000003</v>
          </cell>
        </row>
        <row r="232">
          <cell r="X232">
            <v>-5.0535800000000002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  <sheetName val="СВОД"/>
      <sheetName val="ПртФ"/>
      <sheetName val="ЛсзФ"/>
      <sheetName val="ДнгФ"/>
      <sheetName val="Трн"/>
      <sheetName val="Амгу"/>
      <sheetName val="МКема"/>
      <sheetName val="Макс"/>
      <sheetName val="УстьС"/>
      <sheetName val="Светл"/>
      <sheetName val="ПеретычихаЕд"/>
      <sheetName val="Самарга"/>
      <sheetName val="Агзу"/>
      <sheetName val="ДКут"/>
      <sheetName val="Лим"/>
      <sheetName val="Мет"/>
      <sheetName val="Пол"/>
      <sheetName val="ГклФ"/>
      <sheetName val="резерв"/>
      <sheetName val="Нхд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7">
          <cell r="X87">
            <v>1939.7874354237288</v>
          </cell>
        </row>
        <row r="91">
          <cell r="X91">
            <v>9606.5704299999998</v>
          </cell>
        </row>
        <row r="343">
          <cell r="X343">
            <v>11927.732503452</v>
          </cell>
        </row>
        <row r="345">
          <cell r="X345">
            <v>-381.37463802827187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D17" sqref="D17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16384" width="9.140625" style="21"/>
  </cols>
  <sheetData>
    <row r="1" spans="1:4" ht="6" customHeight="1" x14ac:dyDescent="0.25">
      <c r="D1" s="23"/>
    </row>
    <row r="2" spans="1:4" ht="21.75" customHeight="1" x14ac:dyDescent="0.25">
      <c r="A2" s="48" t="s">
        <v>0</v>
      </c>
      <c r="B2" s="48"/>
      <c r="C2" s="48"/>
      <c r="D2" s="48"/>
    </row>
    <row r="3" spans="1:4" ht="33.75" customHeight="1" x14ac:dyDescent="0.25">
      <c r="A3" s="49" t="s">
        <v>47</v>
      </c>
      <c r="B3" s="49"/>
      <c r="C3" s="49"/>
      <c r="D3" s="49"/>
    </row>
    <row r="4" spans="1:4" ht="21.75" customHeight="1" x14ac:dyDescent="0.25">
      <c r="A4" s="50" t="s">
        <v>44</v>
      </c>
      <c r="B4" s="50"/>
      <c r="C4" s="50"/>
      <c r="D4" s="50"/>
    </row>
    <row r="5" spans="1:4" ht="4.5" customHeight="1" x14ac:dyDescent="0.25">
      <c r="A5" s="24"/>
      <c r="B5" s="24"/>
      <c r="C5" s="24"/>
      <c r="D5" s="24"/>
    </row>
    <row r="6" spans="1:4" ht="48" customHeight="1" x14ac:dyDescent="0.25">
      <c r="A6" s="35" t="s">
        <v>1</v>
      </c>
      <c r="B6" s="35" t="s">
        <v>2</v>
      </c>
      <c r="C6" s="35" t="s">
        <v>3</v>
      </c>
      <c r="D6" s="41" t="s">
        <v>48</v>
      </c>
    </row>
    <row r="7" spans="1:4" ht="21" customHeight="1" x14ac:dyDescent="0.25">
      <c r="A7" s="25">
        <v>1</v>
      </c>
      <c r="B7" s="25">
        <v>2</v>
      </c>
      <c r="C7" s="25">
        <v>3</v>
      </c>
      <c r="D7" s="25">
        <v>4</v>
      </c>
    </row>
    <row r="8" spans="1:4" ht="20.25" customHeight="1" x14ac:dyDescent="0.25">
      <c r="A8" s="51" t="s">
        <v>4</v>
      </c>
      <c r="B8" s="51"/>
      <c r="C8" s="51"/>
      <c r="D8" s="51"/>
    </row>
    <row r="9" spans="1:4" ht="27" hidden="1" customHeight="1" x14ac:dyDescent="0.25">
      <c r="A9" s="1"/>
      <c r="B9" s="26" t="s">
        <v>5</v>
      </c>
      <c r="C9" s="27" t="s">
        <v>6</v>
      </c>
      <c r="D9" s="28"/>
    </row>
    <row r="10" spans="1:4" ht="27" hidden="1" customHeight="1" x14ac:dyDescent="0.25">
      <c r="A10" s="1"/>
      <c r="B10" s="26" t="s">
        <v>7</v>
      </c>
      <c r="C10" s="27" t="s">
        <v>6</v>
      </c>
      <c r="D10" s="28"/>
    </row>
    <row r="11" spans="1:4" ht="27" customHeight="1" x14ac:dyDescent="0.25">
      <c r="A11" s="1" t="s">
        <v>31</v>
      </c>
      <c r="B11" s="26" t="s">
        <v>32</v>
      </c>
      <c r="C11" s="31" t="s">
        <v>33</v>
      </c>
      <c r="D11" s="45">
        <f>[1]ПеретычихаЕд!$X$9</f>
        <v>365.04</v>
      </c>
    </row>
    <row r="12" spans="1:4" ht="30.95" customHeight="1" x14ac:dyDescent="0.25">
      <c r="A12" s="1" t="s">
        <v>14</v>
      </c>
      <c r="B12" s="26" t="s">
        <v>35</v>
      </c>
      <c r="C12" s="31" t="s">
        <v>33</v>
      </c>
      <c r="D12" s="45">
        <f>[1]ПеретычихаЕд!$X$12</f>
        <v>351.12</v>
      </c>
    </row>
    <row r="13" spans="1:4" ht="30.95" customHeight="1" x14ac:dyDescent="0.25">
      <c r="A13" s="1" t="s">
        <v>19</v>
      </c>
      <c r="B13" s="26" t="s">
        <v>37</v>
      </c>
      <c r="C13" s="31" t="s">
        <v>9</v>
      </c>
      <c r="D13" s="45">
        <f>(D12-D14)/D12*100</f>
        <v>13.015493278651185</v>
      </c>
    </row>
    <row r="14" spans="1:4" ht="30.95" customHeight="1" x14ac:dyDescent="0.25">
      <c r="A14" s="1" t="s">
        <v>25</v>
      </c>
      <c r="B14" s="26" t="s">
        <v>36</v>
      </c>
      <c r="C14" s="31" t="s">
        <v>33</v>
      </c>
      <c r="D14" s="45">
        <f>[1]ПеретычихаЕд!$X$19</f>
        <v>305.41999999999996</v>
      </c>
    </row>
    <row r="15" spans="1:4" ht="23.25" customHeight="1" x14ac:dyDescent="0.25">
      <c r="A15" s="2" t="s">
        <v>34</v>
      </c>
      <c r="B15" s="32" t="s">
        <v>41</v>
      </c>
      <c r="C15" s="31" t="s">
        <v>33</v>
      </c>
      <c r="D15" s="46">
        <f>[1]ПеретычихаЕд!$X$20</f>
        <v>266.77499999999998</v>
      </c>
    </row>
    <row r="16" spans="1:4" ht="25.5" customHeight="1" x14ac:dyDescent="0.25">
      <c r="A16" s="52" t="s">
        <v>10</v>
      </c>
      <c r="B16" s="53"/>
      <c r="C16" s="44"/>
      <c r="D16" s="47"/>
    </row>
    <row r="17" spans="1:4" ht="30" customHeight="1" x14ac:dyDescent="0.25">
      <c r="A17" s="2">
        <f>A14+1</f>
        <v>5</v>
      </c>
      <c r="B17" s="42" t="s">
        <v>45</v>
      </c>
      <c r="C17" s="30" t="s">
        <v>11</v>
      </c>
      <c r="D17" s="40">
        <f>[2]ПеретычихаЕд!$X$87</f>
        <v>1939.7874354237288</v>
      </c>
    </row>
    <row r="18" spans="1:4" ht="40.5" customHeight="1" x14ac:dyDescent="0.25">
      <c r="A18" s="2">
        <f>A17+1</f>
        <v>6</v>
      </c>
      <c r="B18" s="26" t="s">
        <v>38</v>
      </c>
      <c r="C18" s="34" t="s">
        <v>11</v>
      </c>
      <c r="D18" s="40">
        <f>[2]ПеретычихаЕд!$X$91</f>
        <v>9606.5704299999998</v>
      </c>
    </row>
    <row r="19" spans="1:4" ht="21" customHeight="1" x14ac:dyDescent="0.25">
      <c r="A19" s="2">
        <f>A18+1</f>
        <v>7</v>
      </c>
      <c r="B19" s="26" t="s">
        <v>42</v>
      </c>
      <c r="C19" s="34" t="s">
        <v>11</v>
      </c>
      <c r="D19" s="40">
        <f>[2]ПеретычихаЕд!$X$343</f>
        <v>11927.732503452</v>
      </c>
    </row>
    <row r="20" spans="1:4" ht="36" customHeight="1" x14ac:dyDescent="0.25">
      <c r="A20" s="2">
        <f>A19+1</f>
        <v>8</v>
      </c>
      <c r="B20" s="26" t="s">
        <v>43</v>
      </c>
      <c r="C20" s="34" t="s">
        <v>11</v>
      </c>
      <c r="D20" s="40">
        <f>D17-D19</f>
        <v>-9987.9450680282716</v>
      </c>
    </row>
    <row r="21" spans="1:4" ht="33.950000000000003" customHeight="1" x14ac:dyDescent="0.25">
      <c r="A21" s="2">
        <f>A20+1</f>
        <v>9</v>
      </c>
      <c r="B21" s="26" t="s">
        <v>39</v>
      </c>
      <c r="C21" s="34" t="s">
        <v>11</v>
      </c>
      <c r="D21" s="40">
        <f>[2]ПеретычихаЕд!$X$345</f>
        <v>-381.37463802827187</v>
      </c>
    </row>
    <row r="22" spans="1:4" ht="33.950000000000003" customHeight="1" x14ac:dyDescent="0.25">
      <c r="D22" s="37"/>
    </row>
  </sheetData>
  <mergeCells count="5">
    <mergeCell ref="A2:D2"/>
    <mergeCell ref="A3:D3"/>
    <mergeCell ref="A4:D4"/>
    <mergeCell ref="A8:D8"/>
    <mergeCell ref="A16:B16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view="pageBreakPreview" zoomScale="80" zoomScaleNormal="90" zoomScaleSheetLayoutView="80" workbookViewId="0">
      <pane xSplit="2" ySplit="9" topLeftCell="C13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C18" sqref="C18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57.75" customHeight="1" x14ac:dyDescent="0.3">
      <c r="A2" s="55" t="s">
        <v>49</v>
      </c>
      <c r="B2" s="55"/>
      <c r="C2" s="55"/>
      <c r="D2" s="55"/>
      <c r="E2" s="55"/>
      <c r="F2" s="55"/>
      <c r="G2" s="55"/>
      <c r="H2" s="55"/>
    </row>
    <row r="3" spans="1:8" ht="5.25" customHeight="1" x14ac:dyDescent="0.3">
      <c r="A3" s="36"/>
      <c r="B3" s="36"/>
      <c r="C3" s="36"/>
    </row>
    <row r="4" spans="1:8" ht="20.25" customHeight="1" x14ac:dyDescent="0.3">
      <c r="A4" s="33" t="s">
        <v>44</v>
      </c>
      <c r="B4" s="5"/>
      <c r="C4" s="6" t="s">
        <v>12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6" t="s">
        <v>13</v>
      </c>
      <c r="B6" s="56" t="s">
        <v>2</v>
      </c>
      <c r="C6" s="59" t="s">
        <v>50</v>
      </c>
    </row>
    <row r="7" spans="1:8" ht="18" customHeight="1" x14ac:dyDescent="0.2">
      <c r="A7" s="57"/>
      <c r="B7" s="57"/>
      <c r="C7" s="59"/>
    </row>
    <row r="8" spans="1:8" ht="18" customHeight="1" x14ac:dyDescent="0.2">
      <c r="A8" s="58"/>
      <c r="B8" s="58"/>
      <c r="C8" s="59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40</v>
      </c>
      <c r="C10" s="38">
        <f>[1]ПеретычихаЕд!$X$65+[1]ПеретычихаЕд!$X$71+[1]ПеретычихаЕд!$X$102</f>
        <v>5011.7264400000004</v>
      </c>
    </row>
    <row r="11" spans="1:8" s="10" customFormat="1" ht="31.5" x14ac:dyDescent="0.2">
      <c r="A11" s="12" t="s">
        <v>14</v>
      </c>
      <c r="B11" s="9" t="s">
        <v>15</v>
      </c>
      <c r="C11" s="38">
        <f>SUM(C12:C13)</f>
        <v>3844.6396100000002</v>
      </c>
    </row>
    <row r="12" spans="1:8" ht="18" customHeight="1" x14ac:dyDescent="0.2">
      <c r="A12" s="11" t="s">
        <v>16</v>
      </c>
      <c r="B12" s="13" t="s">
        <v>17</v>
      </c>
      <c r="C12" s="39">
        <f>[1]ПеретычихаЕд!$X$112</f>
        <v>2935.6178799999998</v>
      </c>
    </row>
    <row r="13" spans="1:8" ht="18" customHeight="1" x14ac:dyDescent="0.2">
      <c r="A13" s="11" t="s">
        <v>18</v>
      </c>
      <c r="B13" s="13" t="s">
        <v>46</v>
      </c>
      <c r="C13" s="39">
        <f>[1]ПеретычихаЕд!$X$116</f>
        <v>909.02173000000016</v>
      </c>
    </row>
    <row r="14" spans="1:8" s="10" customFormat="1" ht="18" customHeight="1" x14ac:dyDescent="0.2">
      <c r="A14" s="8" t="s">
        <v>19</v>
      </c>
      <c r="B14" s="14" t="s">
        <v>20</v>
      </c>
      <c r="C14" s="38">
        <f>SUM(C15:C16)</f>
        <v>1538.0190599999999</v>
      </c>
    </row>
    <row r="15" spans="1:8" ht="18" customHeight="1" x14ac:dyDescent="0.2">
      <c r="A15" s="11" t="s">
        <v>21</v>
      </c>
      <c r="B15" s="13" t="s">
        <v>22</v>
      </c>
      <c r="C15" s="39">
        <f>[1]ПеретычихаЕд!$X$120+[1]ПеретычихаЕд!$X$213+[1]ПеретычихаЕд!$X$151</f>
        <v>1528.5647799999999</v>
      </c>
    </row>
    <row r="16" spans="1:8" ht="18" customHeight="1" x14ac:dyDescent="0.2">
      <c r="A16" s="11" t="s">
        <v>23</v>
      </c>
      <c r="B16" s="13" t="s">
        <v>24</v>
      </c>
      <c r="C16" s="39">
        <f>[1]ПеретычихаЕд!$X$121+[1]ПеретычихаЕд!$X$152</f>
        <v>9.4542800000000007</v>
      </c>
    </row>
    <row r="17" spans="1:5" s="10" customFormat="1" ht="18" customHeight="1" x14ac:dyDescent="0.2">
      <c r="A17" s="8" t="s">
        <v>25</v>
      </c>
      <c r="B17" s="14" t="s">
        <v>26</v>
      </c>
      <c r="C17" s="38">
        <f>[1]ПеретычихаЕд!$X$103</f>
        <v>431.52620000000002</v>
      </c>
    </row>
    <row r="18" spans="1:5" s="10" customFormat="1" ht="31.5" x14ac:dyDescent="0.2">
      <c r="A18" s="11" t="s">
        <v>27</v>
      </c>
      <c r="B18" s="15" t="s">
        <v>28</v>
      </c>
      <c r="C18" s="39">
        <f>C20-C10-C11-C14-C17</f>
        <v>1101.8211934519995</v>
      </c>
      <c r="D18" s="43"/>
      <c r="E18" s="29"/>
    </row>
    <row r="19" spans="1:5" s="10" customFormat="1" ht="15.75" x14ac:dyDescent="0.2">
      <c r="A19" s="11" t="s">
        <v>8</v>
      </c>
      <c r="B19" s="15" t="s">
        <v>52</v>
      </c>
      <c r="C19" s="39">
        <f>-[1]ПеретычихаЕд!$X$232</f>
        <v>5.0535800000000002</v>
      </c>
      <c r="D19" s="43"/>
      <c r="E19" s="29"/>
    </row>
    <row r="20" spans="1:5" s="10" customFormat="1" ht="20.25" customHeight="1" x14ac:dyDescent="0.2">
      <c r="A20" s="8" t="s">
        <v>51</v>
      </c>
      <c r="B20" s="14" t="s">
        <v>29</v>
      </c>
      <c r="C20" s="38">
        <f>'ОснПок ЭлЭн факт2015'!D19</f>
        <v>11927.732503452</v>
      </c>
      <c r="D20" s="16"/>
    </row>
    <row r="21" spans="1:5" s="20" customFormat="1" ht="21" customHeight="1" x14ac:dyDescent="0.2">
      <c r="A21" s="17"/>
      <c r="B21" s="18"/>
      <c r="C21" s="19"/>
    </row>
    <row r="22" spans="1:5" ht="78" customHeight="1" x14ac:dyDescent="0.25">
      <c r="A22" s="54"/>
      <c r="B22" s="54"/>
      <c r="C22" s="54"/>
    </row>
    <row r="23" spans="1:5" x14ac:dyDescent="0.2">
      <c r="A23" s="3" t="s">
        <v>30</v>
      </c>
    </row>
    <row r="25" spans="1:5" ht="15.75" customHeight="1" x14ac:dyDescent="0.2"/>
    <row r="26" spans="1:5" ht="15.75" customHeight="1" x14ac:dyDescent="0.2"/>
    <row r="27" spans="1:5" ht="15.75" customHeight="1" x14ac:dyDescent="0.25">
      <c r="B27" s="5"/>
    </row>
    <row r="28" spans="1:5" ht="15.75" customHeight="1" x14ac:dyDescent="0.25">
      <c r="B28" s="5"/>
    </row>
    <row r="29" spans="1:5" ht="15.75" customHeight="1" x14ac:dyDescent="0.25">
      <c r="B29" s="5"/>
    </row>
    <row r="30" spans="1:5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факт2015</vt:lpstr>
      <vt:lpstr>расх ЭлЭн факт2015</vt:lpstr>
      <vt:lpstr>'ОснПок ЭлЭн факт2015'!Область_печати</vt:lpstr>
      <vt:lpstr>'расх ЭлЭн факт2015'!Область_печати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Бузина Анна Сергеевна</cp:lastModifiedBy>
  <cp:lastPrinted>2011-04-05T01:21:33Z</cp:lastPrinted>
  <dcterms:created xsi:type="dcterms:W3CDTF">2010-09-03T05:16:10Z</dcterms:created>
  <dcterms:modified xsi:type="dcterms:W3CDTF">2016-05-20T06:36:44Z</dcterms:modified>
</cp:coreProperties>
</file>